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7" documentId="8_{422C9110-4168-459B-B2F9-BDFF280A1BF4}" xr6:coauthVersionLast="47" xr6:coauthVersionMax="47" xr10:uidLastSave="{FC36D288-FF8B-465D-84B4-6B3827344157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<sst xmlns="http://schemas.openxmlformats.org/spreadsheetml/2006/main" count="203" uniqueCount="57">
  <si>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</si>
  <si>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</si>
  <si>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</si>
  <si>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</si>
  <si>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</si>
  <si>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</si>
  <si>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</si>
  <si>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</si>
  <si>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</si>
  <si>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</si>
  <si>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</si>
  <si>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</si>
  <si>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</si>
  <si>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</si>
  <si>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</si>
  <si>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</si>
  <si>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</si>
  <si>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</si>
  <si>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</si>
  <si>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</si>
  <si>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</si>
  <si>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</si>
  <si>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</si>
  <si>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</si>
  <si>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</si>
  <si>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</si>
  <si>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</si>
  <si>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</si>
  <si>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</si>
  <si>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</si>
  <si>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</si>
  <si>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</si>
  <si>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</si>
  <si>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</si>
  <si>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</si>
  <si>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</si>
  <si>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</si>
  <si>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</si>
  <si>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</si>
  <si>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</si>
  <si>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</si>
  <si>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</si>
  <si>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</si>
  <si>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</si>
  <si>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</si>
  <si>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</si>
  <si>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</si>
  <si>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</si>
  <si>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</si>
  <si>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</si>
  <si>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</si>
  <si>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</si>
  <si>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</si>
  <si>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</si>
  <si>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</si>
  <si>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2023</t>
  </si>
  <si>
    <t>Gyldigt fra 1.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</si>
</sst>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20" workbookViewId="0">
      <selection activeCell="E189" sqref="E189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1.57765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56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32479.4749625</v>
      </c>
      <c r="C31" s="4"/>
      <c r="F31" s="11" t="s">
        <v>14</v>
      </c>
      <c r="G31" s="11"/>
      <c r="H31" s="11"/>
      <c r="I31" s="12">
        <f xml:space="preserve"> J31*re/37*ans/12</f>
        <v>1314.7083333333333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394.41249999999997</v>
      </c>
      <c r="C32" s="4">
        <v>3000</v>
      </c>
      <c r="F32" s="11" t="s">
        <v>40</v>
      </c>
      <c r="G32" s="11"/>
      <c r="H32" s="11"/>
      <c r="I32" s="12">
        <f xml:space="preserve"> J32*re</f>
        <v>1735.415</v>
      </c>
      <c r="J32" s="13">
        <v>1100</v>
      </c>
    </row>
    <row r="33" spans="1:10" x14ac:dyDescent="0.35">
      <c r="A33" t="s">
        <v>0</v>
      </c>
      <c r="B33" s="2">
        <f t="shared" si="0"/>
        <v>1709.1208333333334</v>
      </c>
      <c r="C33" s="4">
        <v>13000</v>
      </c>
      <c r="F33" s="11" t="s">
        <v>39</v>
      </c>
      <c r="G33" s="11"/>
      <c r="H33" s="11"/>
      <c r="I33" s="12">
        <f xml:space="preserve"> J33*re</f>
        <v>4575.1850000000004</v>
      </c>
      <c r="J33" s="13">
        <v>2900</v>
      </c>
    </row>
    <row r="34" spans="1:10" x14ac:dyDescent="0.35">
      <c r="A34" t="s">
        <v>1</v>
      </c>
      <c r="B34" s="2">
        <f t="shared" si="0"/>
        <v>1485.6204166666666</v>
      </c>
      <c r="C34" s="4">
        <v>11300</v>
      </c>
      <c r="F34" s="11" t="s">
        <v>16</v>
      </c>
      <c r="G34" s="11"/>
      <c r="H34" s="11"/>
      <c r="I34" s="12">
        <f xml:space="preserve"> J34*re</f>
        <v>40.766475999999997</v>
      </c>
      <c r="J34" s="13">
        <v>25.84</v>
      </c>
    </row>
    <row r="35" spans="1:10" x14ac:dyDescent="0.35">
      <c r="A35" t="s">
        <v>38</v>
      </c>
      <c r="B35" s="2">
        <f t="shared" si="0"/>
        <v>683.64833333333343</v>
      </c>
      <c r="C35" s="4">
        <v>5200</v>
      </c>
      <c r="F35" s="11" t="s">
        <v>37</v>
      </c>
      <c r="G35" s="11"/>
      <c r="H35" s="11"/>
      <c r="I35" s="12">
        <f xml:space="preserve"> J35*re/37*ans/12</f>
        <v>657.35416666666663</v>
      </c>
      <c r="J35" s="13">
        <v>5000</v>
      </c>
    </row>
    <row r="36" spans="1:10" x14ac:dyDescent="0.35">
      <c r="A36" t="s">
        <v>51</v>
      </c>
      <c r="B36" s="2">
        <f xml:space="preserve"> C36*re/37*ans/12</f>
        <v>144.61791666666667</v>
      </c>
      <c r="C36" s="4">
        <v>1100</v>
      </c>
      <c r="D36" s="2">
        <f>SUM(B31:B36)</f>
        <v>36896.894962500002</v>
      </c>
      <c r="F36" s="11" t="s">
        <v>41</v>
      </c>
      <c r="G36" s="11"/>
      <c r="H36" s="11"/>
      <c r="I36" s="12">
        <f xml:space="preserve"> J36*re/37*ans/12</f>
        <v>1314.7083333333333</v>
      </c>
      <c r="J36" s="13">
        <v>10000</v>
      </c>
    </row>
    <row r="37" spans="1:10" x14ac:dyDescent="0.35">
      <c r="A37" t="s">
        <v>52</v>
      </c>
      <c r="B37" s="2">
        <f xml:space="preserve"> D36*1.38%</f>
        <v>509.1771504825</v>
      </c>
      <c r="D37" s="2">
        <f>SUM(B31:B37)</f>
        <v>37406.072112982503</v>
      </c>
      <c r="F37" s="11" t="s">
        <v>54</v>
      </c>
      <c r="G37" s="11"/>
      <c r="H37" s="11"/>
      <c r="I37" s="12">
        <f xml:space="preserve"> J37*re/37*ans/12</f>
        <v>394.41249999999997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32479.4749625</v>
      </c>
      <c r="C40" s="4"/>
      <c r="F40" s="11" t="s">
        <v>25</v>
      </c>
      <c r="G40" s="11"/>
      <c r="H40" s="11"/>
      <c r="I40" s="12">
        <f xml:space="preserve"> J40*re/37*ans/12</f>
        <v>2445.3575000000001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394.41249999999997</v>
      </c>
      <c r="C41" s="4">
        <v>3000</v>
      </c>
      <c r="F41" s="11" t="s">
        <v>42</v>
      </c>
      <c r="G41" s="11"/>
      <c r="H41" s="11"/>
      <c r="I41" s="12">
        <f xml:space="preserve"> J41*re</f>
        <v>29.849138000000004</v>
      </c>
      <c r="J41" s="13">
        <v>18.920000000000002</v>
      </c>
    </row>
    <row r="42" spans="1:10" ht="15.5" x14ac:dyDescent="0.35">
      <c r="A42" t="s">
        <v>0</v>
      </c>
      <c r="B42" s="2">
        <f t="shared" si="1"/>
        <v>1709.1208333333334</v>
      </c>
      <c r="C42" s="4">
        <v>13000</v>
      </c>
      <c r="F42" s="11" t="s">
        <v>53</v>
      </c>
      <c r="G42" s="10"/>
      <c r="H42" s="10"/>
      <c r="I42" s="12">
        <f xml:space="preserve"> J42*re/37*ans/12</f>
        <v>854.5604166666667</v>
      </c>
      <c r="J42" s="13">
        <v>6500</v>
      </c>
    </row>
    <row r="43" spans="1:10" x14ac:dyDescent="0.35">
      <c r="A43" t="s">
        <v>1</v>
      </c>
      <c r="B43" s="2">
        <f t="shared" si="1"/>
        <v>1485.6204166666666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683.64833333333343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1890.876631000003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144.61791666666667</v>
      </c>
      <c r="C46" s="4">
        <v>1100</v>
      </c>
      <c r="D46" s="2">
        <f>SUM(B40:B46)</f>
        <v>38787.771593500009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535.27124799030014</v>
      </c>
      <c r="D47" s="2">
        <f>SUM(B40:B47)</f>
        <v>39323.042841490307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56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32479.4749625</v>
      </c>
      <c r="C58" s="4"/>
      <c r="F58" s="11" t="s">
        <v>14</v>
      </c>
      <c r="G58" s="11"/>
      <c r="H58" s="11"/>
      <c r="I58" s="12">
        <f xml:space="preserve"> J58*re/37*ans/12</f>
        <v>1314.7083333333333</v>
      </c>
      <c r="J58" s="13">
        <v>10000</v>
      </c>
    </row>
    <row r="59" spans="1:11" x14ac:dyDescent="0.35">
      <c r="A59" t="s">
        <v>0</v>
      </c>
      <c r="B59" s="2">
        <f xml:space="preserve"> C59*re/37*ans/12</f>
        <v>1709.1208333333334</v>
      </c>
      <c r="C59" s="4">
        <v>13000</v>
      </c>
      <c r="F59" s="11" t="s">
        <v>40</v>
      </c>
      <c r="G59" s="11"/>
      <c r="H59" s="11"/>
      <c r="I59" s="12">
        <f xml:space="preserve"> J59*re</f>
        <v>1735.415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1485.6204166666666</v>
      </c>
      <c r="C60" s="4">
        <v>11300</v>
      </c>
      <c r="F60" s="11" t="s">
        <v>39</v>
      </c>
      <c r="G60" s="11"/>
      <c r="H60" s="11"/>
      <c r="I60" s="12">
        <f xml:space="preserve"> J60*re</f>
        <v>4575.1850000000004</v>
      </c>
      <c r="J60" s="13">
        <v>2900</v>
      </c>
    </row>
    <row r="61" spans="1:11" x14ac:dyDescent="0.35">
      <c r="A61" t="s">
        <v>38</v>
      </c>
      <c r="B61" s="2">
        <f t="shared" si="2"/>
        <v>683.64833333333343</v>
      </c>
      <c r="C61" s="4">
        <v>5200</v>
      </c>
      <c r="F61" s="11" t="s">
        <v>16</v>
      </c>
      <c r="G61" s="11"/>
      <c r="H61" s="11"/>
      <c r="I61" s="12">
        <f xml:space="preserve"> J61*re</f>
        <v>40.766475999999997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4480.1946934999978</v>
      </c>
      <c r="C62" s="4"/>
      <c r="F62" s="11" t="s">
        <v>37</v>
      </c>
      <c r="G62" s="11"/>
      <c r="H62" s="11"/>
      <c r="I62" s="12">
        <f xml:space="preserve"> J62*re/37*ans/12</f>
        <v>657.35416666666663</v>
      </c>
      <c r="J62" s="13">
        <v>5000</v>
      </c>
    </row>
    <row r="63" spans="1:11" x14ac:dyDescent="0.35">
      <c r="A63" t="s">
        <v>51</v>
      </c>
      <c r="B63" s="2">
        <f xml:space="preserve"> C63*re/37*ans/12</f>
        <v>144.61791666666667</v>
      </c>
      <c r="C63" s="4">
        <v>1100</v>
      </c>
      <c r="D63" s="2">
        <f>SUM(B57:B63)</f>
        <v>40982.677155999991</v>
      </c>
      <c r="F63" s="11" t="s">
        <v>41</v>
      </c>
      <c r="G63" s="11"/>
      <c r="H63" s="11"/>
      <c r="I63" s="12">
        <f xml:space="preserve"> J63*re/37*ans/12</f>
        <v>1314.7083333333333</v>
      </c>
      <c r="J63" s="13">
        <v>10000</v>
      </c>
    </row>
    <row r="64" spans="1:11" x14ac:dyDescent="0.35">
      <c r="A64" t="s">
        <v>52</v>
      </c>
      <c r="B64" s="2">
        <f xml:space="preserve"> D63*1.38%</f>
        <v>565.56094475279986</v>
      </c>
      <c r="D64" s="2">
        <f>SUM(B57:B64)</f>
        <v>41548.238100752787</v>
      </c>
      <c r="F64" s="11" t="s">
        <v>54</v>
      </c>
      <c r="G64" s="11"/>
      <c r="H64" s="11"/>
      <c r="I64" s="12">
        <f xml:space="preserve"> J64*re/37*ans/12</f>
        <v>394.41249999999997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2445.3575000000001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29.849138000000004</v>
      </c>
      <c r="J68" s="13">
        <v>18.920000000000002</v>
      </c>
    </row>
    <row r="69" spans="1:10" ht="15.5" x14ac:dyDescent="0.35">
      <c r="A69" t="s">
        <v>30</v>
      </c>
      <c r="B69" s="2">
        <f>trin31/37*ans</f>
        <v>32479.4749625</v>
      </c>
      <c r="C69" s="4"/>
      <c r="F69" s="11" t="s">
        <v>53</v>
      </c>
      <c r="G69" s="10"/>
      <c r="H69" s="10"/>
      <c r="I69" s="12">
        <f xml:space="preserve"> J69*re/37*ans/12</f>
        <v>854.5604166666667</v>
      </c>
      <c r="J69" s="13">
        <v>6500</v>
      </c>
    </row>
    <row r="70" spans="1:10" x14ac:dyDescent="0.35">
      <c r="A70" t="s">
        <v>0</v>
      </c>
      <c r="B70" s="2">
        <f xml:space="preserve"> C70*re/37*ans/12</f>
        <v>1709.1208333333334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1485.6204166666666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683.64833333333343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4480.1946934999978</v>
      </c>
      <c r="C73" s="4"/>
    </row>
    <row r="74" spans="1:10" x14ac:dyDescent="0.35">
      <c r="A74" t="s">
        <v>11</v>
      </c>
      <c r="B74" s="2">
        <f xml:space="preserve"> C74*re/37*ans/12</f>
        <v>1314.7083333333333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144.61791666666667</v>
      </c>
      <c r="C75" s="4">
        <v>1100</v>
      </c>
      <c r="D75" s="2">
        <f>SUM(B69:B75)</f>
        <v>42297.385489333326</v>
      </c>
      <c r="I75" s="2"/>
    </row>
    <row r="76" spans="1:10" x14ac:dyDescent="0.35">
      <c r="A76" t="s">
        <v>52</v>
      </c>
      <c r="B76" s="2">
        <f xml:space="preserve"> D75*1.38%</f>
        <v>583.70391975279995</v>
      </c>
      <c r="D76" s="2">
        <f>SUM(B69:B76)</f>
        <v>42881.089409086126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56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38895.651300499994</v>
      </c>
      <c r="C85" s="4"/>
      <c r="F85" s="11" t="s">
        <v>14</v>
      </c>
      <c r="G85" s="11"/>
      <c r="H85" s="11"/>
      <c r="I85" s="12">
        <f xml:space="preserve"> J85*re/37*ans/12</f>
        <v>1314.7083333333333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723.08958333333339</v>
      </c>
      <c r="C86" s="4">
        <v>5500</v>
      </c>
      <c r="F86" s="11" t="s">
        <v>40</v>
      </c>
      <c r="G86" s="11"/>
      <c r="H86" s="11"/>
      <c r="I86" s="12">
        <f xml:space="preserve"> J86*re</f>
        <v>1735.415</v>
      </c>
      <c r="J86" s="13">
        <v>1100</v>
      </c>
    </row>
    <row r="87" spans="1:11" x14ac:dyDescent="0.35">
      <c r="A87" t="s">
        <v>1</v>
      </c>
      <c r="B87" s="2">
        <f t="shared" si="4"/>
        <v>1485.6204166666666</v>
      </c>
      <c r="C87" s="4">
        <v>11300</v>
      </c>
      <c r="F87" s="11" t="s">
        <v>39</v>
      </c>
      <c r="G87" s="11"/>
      <c r="H87" s="11"/>
      <c r="I87" s="12">
        <f xml:space="preserve"> J87*re</f>
        <v>4575.1850000000004</v>
      </c>
      <c r="J87" s="13">
        <v>2900</v>
      </c>
    </row>
    <row r="88" spans="1:11" x14ac:dyDescent="0.35">
      <c r="A88" t="s">
        <v>38</v>
      </c>
      <c r="B88" s="2">
        <f t="shared" si="4"/>
        <v>683.64833333333343</v>
      </c>
      <c r="C88" s="4">
        <v>5200</v>
      </c>
      <c r="F88" s="11" t="s">
        <v>16</v>
      </c>
      <c r="G88" s="11"/>
      <c r="H88" s="11"/>
      <c r="I88" s="12">
        <f xml:space="preserve"> J88*re</f>
        <v>40.766475999999997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144.61791666666667</v>
      </c>
      <c r="C89" s="4">
        <v>1100</v>
      </c>
      <c r="F89" s="11" t="s">
        <v>37</v>
      </c>
      <c r="G89" s="11"/>
      <c r="H89" s="11"/>
      <c r="I89" s="12">
        <f xml:space="preserve"> J89*re/37*ans/12</f>
        <v>657.35416666666663</v>
      </c>
      <c r="J89" s="13">
        <v>5000</v>
      </c>
    </row>
    <row r="90" spans="1:11" x14ac:dyDescent="0.35">
      <c r="A90" t="s">
        <v>21</v>
      </c>
      <c r="B90" s="2">
        <f t="shared" si="4"/>
        <v>1709.1208333333334</v>
      </c>
      <c r="C90" s="4">
        <v>13000</v>
      </c>
      <c r="F90" s="11" t="s">
        <v>41</v>
      </c>
      <c r="G90" s="11"/>
      <c r="H90" s="11"/>
      <c r="I90" s="12">
        <f xml:space="preserve"> J90*re/37*ans/12</f>
        <v>1314.7083333333333</v>
      </c>
      <c r="J90" s="13">
        <v>10000</v>
      </c>
    </row>
    <row r="91" spans="1:11" x14ac:dyDescent="0.35">
      <c r="A91" t="s">
        <v>20</v>
      </c>
      <c r="B91" s="2">
        <f t="shared" si="4"/>
        <v>1248.9729166666666</v>
      </c>
      <c r="C91" s="4">
        <v>9500</v>
      </c>
      <c r="D91" s="2">
        <f>SUM(B84:B91)</f>
        <v>44890.721300499994</v>
      </c>
      <c r="F91" s="11" t="s">
        <v>54</v>
      </c>
      <c r="G91" s="11"/>
      <c r="H91" s="11"/>
      <c r="I91" s="12">
        <f xml:space="preserve"> J91*re/37*ans/12</f>
        <v>394.41249999999997</v>
      </c>
      <c r="J91" s="13">
        <v>3000</v>
      </c>
    </row>
    <row r="92" spans="1:11" x14ac:dyDescent="0.35">
      <c r="A92" t="s">
        <v>52</v>
      </c>
      <c r="B92" s="2">
        <f xml:space="preserve"> D91*1.38%</f>
        <v>619.49195394689991</v>
      </c>
      <c r="D92" s="2">
        <f>SUM(B85:B92)</f>
        <v>45510.213254446891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2445.3575000000001</v>
      </c>
      <c r="J94" s="13">
        <v>18600</v>
      </c>
    </row>
    <row r="95" spans="1:11" x14ac:dyDescent="0.35">
      <c r="A95" t="s">
        <v>33</v>
      </c>
      <c r="B95" s="2">
        <f>trin43/37*ans</f>
        <v>38895.651300499994</v>
      </c>
      <c r="C95" s="4"/>
      <c r="F95" s="11" t="s">
        <v>42</v>
      </c>
      <c r="G95" s="11"/>
      <c r="H95" s="11"/>
      <c r="I95" s="12">
        <f xml:space="preserve"> J95*re</f>
        <v>29.849138000000004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723.08958333333339</v>
      </c>
      <c r="C96" s="4">
        <v>5500</v>
      </c>
      <c r="F96" s="11" t="s">
        <v>53</v>
      </c>
      <c r="G96" s="10"/>
      <c r="H96" s="10"/>
      <c r="I96" s="12">
        <f xml:space="preserve"> J96*re/37*ans/12</f>
        <v>854.5604166666667</v>
      </c>
      <c r="J96" s="13">
        <v>6500</v>
      </c>
    </row>
    <row r="97" spans="1:11" x14ac:dyDescent="0.35">
      <c r="A97" t="s">
        <v>1</v>
      </c>
      <c r="B97" s="2">
        <f t="shared" si="5"/>
        <v>1485.6204166666666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262.94166666666666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144.61791666666667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1709.1208333333334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1761.840637500005</v>
      </c>
      <c r="C101" s="4"/>
    </row>
    <row r="102" spans="1:11" x14ac:dyDescent="0.35">
      <c r="A102" t="s">
        <v>23</v>
      </c>
      <c r="B102" s="2">
        <f xml:space="preserve"> C102*re/37*ans/12</f>
        <v>212.98274999999998</v>
      </c>
      <c r="C102" s="4">
        <v>1620</v>
      </c>
      <c r="D102" s="2">
        <f>SUM(B95:B102)</f>
        <v>45195.865104666671</v>
      </c>
    </row>
    <row r="103" spans="1:11" x14ac:dyDescent="0.35">
      <c r="A103" t="s">
        <v>52</v>
      </c>
      <c r="B103" s="2">
        <f xml:space="preserve"> D102*1.38%</f>
        <v>623.70293844440005</v>
      </c>
      <c r="D103" s="2">
        <f>SUM(B95:B103)</f>
        <v>45819.568043111074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306.80559549999998</v>
      </c>
      <c r="C106" s="4">
        <v>194.47</v>
      </c>
      <c r="E106" t="s">
        <v>29</v>
      </c>
      <c r="G106" s="2">
        <f xml:space="preserve"> H106*re</f>
        <v>246.96533099999999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56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31138.882651499996</v>
      </c>
      <c r="C115" s="4"/>
      <c r="F115" s="11" t="s">
        <v>14</v>
      </c>
      <c r="G115" s="11"/>
      <c r="H115" s="11"/>
      <c r="I115" s="12">
        <f xml:space="preserve"> J115*re/37*ans/12</f>
        <v>1314.7083333333333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525.88333333333333</v>
      </c>
      <c r="C116" s="4">
        <v>4000</v>
      </c>
      <c r="F116" s="11" t="s">
        <v>40</v>
      </c>
      <c r="G116" s="11"/>
      <c r="H116" s="11"/>
      <c r="I116" s="12">
        <f xml:space="preserve"> J116*re</f>
        <v>1735.415</v>
      </c>
      <c r="J116" s="13">
        <v>1100</v>
      </c>
    </row>
    <row r="117" spans="1:10" x14ac:dyDescent="0.35">
      <c r="A117" t="s">
        <v>0</v>
      </c>
      <c r="B117" s="2">
        <f t="shared" si="6"/>
        <v>2024.6508333333334</v>
      </c>
      <c r="C117" s="4">
        <v>15400</v>
      </c>
      <c r="F117" s="11" t="s">
        <v>39</v>
      </c>
      <c r="G117" s="11"/>
      <c r="H117" s="11"/>
      <c r="I117" s="12">
        <f xml:space="preserve"> J117*re</f>
        <v>4575.1850000000004</v>
      </c>
      <c r="J117" s="13">
        <v>2900</v>
      </c>
    </row>
    <row r="118" spans="1:10" x14ac:dyDescent="0.35">
      <c r="A118" t="s">
        <v>1</v>
      </c>
      <c r="B118" s="2">
        <f t="shared" si="6"/>
        <v>1485.6204166666666</v>
      </c>
      <c r="C118" s="4">
        <v>11300</v>
      </c>
      <c r="F118" s="11" t="s">
        <v>16</v>
      </c>
      <c r="G118" s="11"/>
      <c r="H118" s="11"/>
      <c r="I118" s="12">
        <f xml:space="preserve"> J118*re</f>
        <v>40.766475999999997</v>
      </c>
      <c r="J118" s="13">
        <v>25.84</v>
      </c>
    </row>
    <row r="119" spans="1:10" x14ac:dyDescent="0.35">
      <c r="A119" t="s">
        <v>38</v>
      </c>
      <c r="B119" s="2">
        <f t="shared" si="6"/>
        <v>683.64833333333343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657.35416666666663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144.61791666666667</v>
      </c>
      <c r="C120" s="4">
        <v>1100</v>
      </c>
      <c r="D120" s="2">
        <f>SUM(B115:B120)</f>
        <v>36003.303484833334</v>
      </c>
      <c r="F120" s="11" t="s">
        <v>41</v>
      </c>
      <c r="G120" s="11"/>
      <c r="H120" s="11"/>
      <c r="I120" s="12">
        <f xml:space="preserve"> J120*re/37*ans/12</f>
        <v>1314.7083333333333</v>
      </c>
      <c r="J120" s="13">
        <v>10000</v>
      </c>
    </row>
    <row r="121" spans="1:10" x14ac:dyDescent="0.35">
      <c r="A121" t="s">
        <v>52</v>
      </c>
      <c r="B121" s="2">
        <f xml:space="preserve"> D120*1.38%</f>
        <v>496.84558809070001</v>
      </c>
      <c r="D121" s="2">
        <f>SUM(B115:B121)</f>
        <v>36500.149072924032</v>
      </c>
      <c r="F121" s="11" t="s">
        <v>54</v>
      </c>
      <c r="G121" s="11"/>
      <c r="H121" s="11"/>
      <c r="I121" s="12">
        <f xml:space="preserve"> J121*re/37*ans/12</f>
        <v>394.41249999999997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2445.3575000000001</v>
      </c>
      <c r="J124" s="13">
        <v>18600</v>
      </c>
    </row>
    <row r="125" spans="1:10" x14ac:dyDescent="0.35">
      <c r="A125" t="s">
        <v>44</v>
      </c>
      <c r="B125" s="2">
        <f>trin28/37*ans</f>
        <v>31138.882651499996</v>
      </c>
      <c r="C125" s="4"/>
      <c r="F125" s="11" t="s">
        <v>42</v>
      </c>
      <c r="G125" s="11"/>
      <c r="H125" s="11"/>
      <c r="I125" s="12">
        <f xml:space="preserve"> J125*re</f>
        <v>29.849138000000004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525.88333333333333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854.5604166666667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2024.6508333333334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1485.6204166666666</v>
      </c>
      <c r="C128" s="4">
        <v>11300</v>
      </c>
    </row>
    <row r="129" spans="1:11" x14ac:dyDescent="0.35">
      <c r="A129" t="s">
        <v>38</v>
      </c>
      <c r="B129" s="2">
        <f t="shared" si="8"/>
        <v>683.64833333333343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1340.5923110000042</v>
      </c>
      <c r="C130" s="4"/>
    </row>
    <row r="131" spans="1:11" x14ac:dyDescent="0.35">
      <c r="A131" t="s">
        <v>51</v>
      </c>
      <c r="B131" s="2">
        <f xml:space="preserve"> C131*re/37*ans/12</f>
        <v>144.61791666666667</v>
      </c>
      <c r="C131" s="4">
        <v>1100</v>
      </c>
      <c r="D131" s="2">
        <f>SUM(B125:B131)</f>
        <v>37343.895795833341</v>
      </c>
    </row>
    <row r="132" spans="1:11" x14ac:dyDescent="0.35">
      <c r="A132" t="s">
        <v>52</v>
      </c>
      <c r="B132" s="2">
        <f xml:space="preserve"> D131*1.38%</f>
        <v>515.34576198250011</v>
      </c>
      <c r="D132" s="2">
        <f>SUM(B125:B132)</f>
        <v>37859.24155781584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56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31138.882651499996</v>
      </c>
      <c r="C141" s="4"/>
      <c r="F141" s="11" t="s">
        <v>14</v>
      </c>
      <c r="G141" s="11"/>
      <c r="H141" s="11"/>
      <c r="I141" s="12">
        <f xml:space="preserve"> J141*re/37*ans/12</f>
        <v>1314.7083333333333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262.94166666666666</v>
      </c>
      <c r="C142" s="4">
        <v>2000</v>
      </c>
      <c r="F142" s="11" t="s">
        <v>40</v>
      </c>
      <c r="G142" s="11"/>
      <c r="H142" s="11"/>
      <c r="I142" s="12">
        <f xml:space="preserve"> J142*re</f>
        <v>1735.415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2024.6508333333334</v>
      </c>
      <c r="C143" s="4">
        <v>15400</v>
      </c>
      <c r="F143" s="11" t="s">
        <v>39</v>
      </c>
      <c r="G143" s="11"/>
      <c r="H143" s="11"/>
      <c r="I143" s="12">
        <f xml:space="preserve"> J143*re</f>
        <v>4575.1850000000004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1485.6204166666666</v>
      </c>
      <c r="C144" s="4">
        <v>11300</v>
      </c>
      <c r="F144" s="11" t="s">
        <v>16</v>
      </c>
      <c r="G144" s="11"/>
      <c r="H144" s="11"/>
      <c r="I144" s="12">
        <f xml:space="preserve"> J144*re</f>
        <v>40.766475999999997</v>
      </c>
      <c r="J144" s="13">
        <v>25.84</v>
      </c>
    </row>
    <row r="145" spans="1:10" x14ac:dyDescent="0.35">
      <c r="A145" t="s">
        <v>38</v>
      </c>
      <c r="B145" s="2">
        <f t="shared" si="9"/>
        <v>683.64833333333343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657.35416666666663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2270.6958684999991</v>
      </c>
      <c r="C146" s="4"/>
      <c r="F146" s="11" t="s">
        <v>41</v>
      </c>
      <c r="G146" s="11"/>
      <c r="H146" s="11"/>
      <c r="I146" s="12">
        <f xml:space="preserve"> J146*re/37*ans/12</f>
        <v>1314.7083333333333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144.61791666666667</v>
      </c>
      <c r="C147" s="4">
        <v>1100</v>
      </c>
      <c r="D147" s="2">
        <f>SUM(B140:B147)</f>
        <v>38011.05768666666</v>
      </c>
      <c r="F147" s="11" t="s">
        <v>54</v>
      </c>
      <c r="G147" s="11"/>
      <c r="H147" s="11"/>
      <c r="I147" s="12">
        <f xml:space="preserve"> J147*re/37*ans/12</f>
        <v>394.41249999999997</v>
      </c>
      <c r="J147" s="13">
        <v>3000</v>
      </c>
    </row>
    <row r="148" spans="1:10" x14ac:dyDescent="0.35">
      <c r="A148" t="s">
        <v>52</v>
      </c>
      <c r="B148" s="2">
        <f xml:space="preserve"> D147*1.38%</f>
        <v>524.55259607599987</v>
      </c>
      <c r="D148" s="2">
        <f>SUM(B140:B148)</f>
        <v>38535.610282742658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2445.3575000000001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29.849138000000004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854.5604166666667</v>
      </c>
      <c r="J152" s="13">
        <v>6500</v>
      </c>
    </row>
    <row r="153" spans="1:10" x14ac:dyDescent="0.35">
      <c r="A153" t="s">
        <v>44</v>
      </c>
      <c r="B153" s="2">
        <f>trin28/37*ans</f>
        <v>31138.882651499996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262.94166666666666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2024.6508333333334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1485.6204166666666</v>
      </c>
      <c r="C156" s="4">
        <v>11300</v>
      </c>
    </row>
    <row r="157" spans="1:10" x14ac:dyDescent="0.35">
      <c r="A157" t="s">
        <v>38</v>
      </c>
      <c r="B157" s="2">
        <f t="shared" si="10"/>
        <v>683.64833333333343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4222.3909070000009</v>
      </c>
      <c r="C158" s="4"/>
    </row>
    <row r="159" spans="1:10" x14ac:dyDescent="0.35">
      <c r="A159" t="s">
        <v>51</v>
      </c>
      <c r="B159" s="2">
        <f xml:space="preserve"> C159*re/37*ans/12</f>
        <v>144.61791666666667</v>
      </c>
      <c r="C159" s="4">
        <v>1100</v>
      </c>
      <c r="D159" s="2">
        <f>SUM(B153:B159)</f>
        <v>39962.752725166662</v>
      </c>
    </row>
    <row r="160" spans="1:10" x14ac:dyDescent="0.35">
      <c r="A160" t="s">
        <v>52</v>
      </c>
      <c r="B160" s="2">
        <f xml:space="preserve"> D159*1.38%</f>
        <v>551.48598760729988</v>
      </c>
      <c r="D160" s="2">
        <f>SUM(B153:B160)</f>
        <v>40514.238712773964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56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34862.089322</v>
      </c>
      <c r="C168" s="4"/>
      <c r="F168" s="11" t="s">
        <v>14</v>
      </c>
      <c r="G168" s="11"/>
      <c r="H168" s="11"/>
      <c r="I168" s="12">
        <f xml:space="preserve"> J168*re/37*ans/12</f>
        <v>1314.7083333333333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604.76583333333326</v>
      </c>
      <c r="C169" s="4">
        <v>4600</v>
      </c>
      <c r="F169" s="11" t="s">
        <v>40</v>
      </c>
      <c r="G169" s="11"/>
      <c r="H169" s="11"/>
      <c r="I169" s="12">
        <f xml:space="preserve"> J169*re</f>
        <v>1735.415</v>
      </c>
      <c r="J169" s="13">
        <v>1100</v>
      </c>
    </row>
    <row r="170" spans="1:11" x14ac:dyDescent="0.35">
      <c r="A170" t="s">
        <v>0</v>
      </c>
      <c r="B170" s="2">
        <f t="shared" si="11"/>
        <v>2024.6508333333334</v>
      </c>
      <c r="C170" s="4">
        <v>15400</v>
      </c>
      <c r="F170" s="11" t="s">
        <v>39</v>
      </c>
      <c r="G170" s="11"/>
      <c r="H170" s="11"/>
      <c r="I170" s="12">
        <f xml:space="preserve"> J170*re</f>
        <v>4575.1850000000004</v>
      </c>
      <c r="J170" s="13">
        <v>2900</v>
      </c>
    </row>
    <row r="171" spans="1:11" x14ac:dyDescent="0.35">
      <c r="A171" t="s">
        <v>1</v>
      </c>
      <c r="B171" s="2">
        <f t="shared" si="11"/>
        <v>1485.6204166666666</v>
      </c>
      <c r="C171" s="4">
        <v>11300</v>
      </c>
      <c r="F171" s="11" t="s">
        <v>16</v>
      </c>
      <c r="G171" s="11"/>
      <c r="H171" s="11"/>
      <c r="I171" s="12">
        <f xml:space="preserve"> J171*re</f>
        <v>40.766475999999997</v>
      </c>
      <c r="J171" s="13">
        <v>25.84</v>
      </c>
    </row>
    <row r="172" spans="1:11" x14ac:dyDescent="0.35">
      <c r="A172" t="s">
        <v>38</v>
      </c>
      <c r="B172" s="2">
        <f t="shared" si="11"/>
        <v>683.64833333333343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657.35416666666663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144.61791666666667</v>
      </c>
      <c r="C173" s="4">
        <v>1100</v>
      </c>
      <c r="D173" s="2">
        <f>SUM(B168:B173)</f>
        <v>39805.392655333329</v>
      </c>
      <c r="F173" s="11" t="s">
        <v>41</v>
      </c>
      <c r="G173" s="11"/>
      <c r="H173" s="11"/>
      <c r="I173" s="12">
        <f xml:space="preserve"> J173*re/37*ans/12</f>
        <v>1314.7083333333333</v>
      </c>
      <c r="J173" s="13">
        <v>10000</v>
      </c>
    </row>
    <row r="174" spans="1:11" x14ac:dyDescent="0.35">
      <c r="A174" t="s">
        <v>52</v>
      </c>
      <c r="B174" s="2">
        <f xml:space="preserve"> D173*1.38%</f>
        <v>549.31441864359999</v>
      </c>
      <c r="D174" s="2">
        <f>SUM(B168:B174)</f>
        <v>40354.707073976926</v>
      </c>
      <c r="F174" s="11" t="s">
        <v>54</v>
      </c>
      <c r="G174" s="11"/>
      <c r="H174" s="11"/>
      <c r="I174" s="12">
        <f xml:space="preserve"> J174*re/37*ans/12</f>
        <v>394.41249999999997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2445.3575000000001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29.849138000000004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854.5604166666667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56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30706.511892500002</v>
      </c>
      <c r="D194" s="35">
        <f xml:space="preserve"> C194*12</f>
        <v>368478.14271000004</v>
      </c>
    </row>
    <row r="195" spans="1:4" x14ac:dyDescent="0.35">
      <c r="A195" s="4">
        <v>28</v>
      </c>
      <c r="B195" s="35">
        <v>19737.509999999998</v>
      </c>
      <c r="C195" s="36">
        <f t="shared" si="12"/>
        <v>31138.882651499996</v>
      </c>
      <c r="D195" s="35">
        <f t="shared" ref="D195:D219" si="13" xml:space="preserve"> C195*12</f>
        <v>373666.59181799996</v>
      </c>
    </row>
    <row r="196" spans="1:4" x14ac:dyDescent="0.35">
      <c r="A196" s="4">
        <v>29</v>
      </c>
      <c r="B196" s="35">
        <v>20016.22</v>
      </c>
      <c r="C196" s="36">
        <f t="shared" si="12"/>
        <v>31578.589483000003</v>
      </c>
      <c r="D196" s="35">
        <f t="shared" si="13"/>
        <v>378943.07379600004</v>
      </c>
    </row>
    <row r="197" spans="1:4" x14ac:dyDescent="0.35">
      <c r="A197" s="4">
        <v>30</v>
      </c>
      <c r="B197" s="35">
        <v>20299.27</v>
      </c>
      <c r="C197" s="36">
        <f t="shared" si="12"/>
        <v>32025.143315500001</v>
      </c>
      <c r="D197" s="35">
        <f t="shared" si="13"/>
        <v>384301.71978600003</v>
      </c>
    </row>
    <row r="198" spans="1:4" x14ac:dyDescent="0.35">
      <c r="A198" s="4">
        <v>31</v>
      </c>
      <c r="B198" s="35">
        <v>20587.25</v>
      </c>
      <c r="C198" s="36">
        <f t="shared" si="12"/>
        <v>32479.4749625</v>
      </c>
      <c r="D198" s="35">
        <f t="shared" si="13"/>
        <v>389753.69955000002</v>
      </c>
    </row>
    <row r="199" spans="1:4" x14ac:dyDescent="0.35">
      <c r="A199" s="4">
        <v>32</v>
      </c>
      <c r="B199" s="35">
        <v>20879.7</v>
      </c>
      <c r="C199" s="36">
        <f t="shared" si="12"/>
        <v>32940.858704999999</v>
      </c>
      <c r="D199" s="35">
        <f t="shared" si="13"/>
        <v>395290.30446000001</v>
      </c>
    </row>
    <row r="200" spans="1:4" x14ac:dyDescent="0.35">
      <c r="A200" s="4">
        <v>33</v>
      </c>
      <c r="B200" s="35">
        <v>21176.799999999999</v>
      </c>
      <c r="C200" s="36">
        <f t="shared" si="12"/>
        <v>33409.578519999995</v>
      </c>
      <c r="D200" s="35">
        <f t="shared" si="13"/>
        <v>400914.94223999995</v>
      </c>
    </row>
    <row r="201" spans="1:4" x14ac:dyDescent="0.35">
      <c r="A201" s="4">
        <v>34</v>
      </c>
      <c r="B201" s="35">
        <v>21479.17</v>
      </c>
      <c r="C201" s="36">
        <f t="shared" si="12"/>
        <v>33886.612550499995</v>
      </c>
      <c r="D201" s="35">
        <f t="shared" si="13"/>
        <v>406639.35060599993</v>
      </c>
    </row>
    <row r="202" spans="1:4" x14ac:dyDescent="0.35">
      <c r="A202" s="4">
        <v>35</v>
      </c>
      <c r="B202" s="35">
        <v>21785.79</v>
      </c>
      <c r="C202" s="36">
        <f t="shared" si="12"/>
        <v>34370.351593500003</v>
      </c>
      <c r="D202" s="35">
        <f t="shared" si="13"/>
        <v>412444.21912200004</v>
      </c>
    </row>
    <row r="203" spans="1:4" x14ac:dyDescent="0.35">
      <c r="A203" s="4">
        <v>36</v>
      </c>
      <c r="B203" s="35">
        <v>22097.48</v>
      </c>
      <c r="C203" s="36">
        <f t="shared" si="12"/>
        <v>34862.089322</v>
      </c>
      <c r="D203" s="35">
        <f t="shared" si="13"/>
        <v>418345.071864</v>
      </c>
    </row>
    <row r="204" spans="1:4" x14ac:dyDescent="0.35">
      <c r="A204" s="4">
        <v>37</v>
      </c>
      <c r="B204" s="35">
        <v>22413.89</v>
      </c>
      <c r="C204" s="36">
        <f t="shared" si="12"/>
        <v>35361.273558499997</v>
      </c>
      <c r="D204" s="35">
        <f t="shared" si="13"/>
        <v>424335.282702</v>
      </c>
    </row>
    <row r="205" spans="1:4" x14ac:dyDescent="0.35">
      <c r="A205" s="4">
        <v>38</v>
      </c>
      <c r="B205" s="35">
        <v>22755.919999999998</v>
      </c>
      <c r="C205" s="36">
        <f t="shared" si="12"/>
        <v>35900.877187999999</v>
      </c>
      <c r="D205" s="35">
        <f t="shared" si="13"/>
        <v>430810.52625599998</v>
      </c>
    </row>
    <row r="206" spans="1:4" x14ac:dyDescent="0.35">
      <c r="A206" s="4">
        <v>39</v>
      </c>
      <c r="B206" s="35">
        <v>23088.89</v>
      </c>
      <c r="C206" s="36">
        <f t="shared" si="12"/>
        <v>36426.187308499997</v>
      </c>
      <c r="D206" s="35">
        <f t="shared" si="13"/>
        <v>437114.24770199996</v>
      </c>
    </row>
    <row r="207" spans="1:4" x14ac:dyDescent="0.35">
      <c r="A207" s="4">
        <v>40</v>
      </c>
      <c r="B207" s="35">
        <v>23427.040000000001</v>
      </c>
      <c r="C207" s="36">
        <f t="shared" si="12"/>
        <v>36959.669655999998</v>
      </c>
      <c r="D207" s="35">
        <f t="shared" si="13"/>
        <v>443516.03587199998</v>
      </c>
    </row>
    <row r="208" spans="1:4" x14ac:dyDescent="0.35">
      <c r="A208" s="4">
        <v>41</v>
      </c>
      <c r="B208" s="35">
        <v>23770.06</v>
      </c>
      <c r="C208" s="36">
        <f t="shared" si="12"/>
        <v>37500.835159000002</v>
      </c>
      <c r="D208" s="35">
        <f t="shared" si="13"/>
        <v>450010.021908</v>
      </c>
    </row>
    <row r="209" spans="1:4" x14ac:dyDescent="0.35">
      <c r="A209" s="4">
        <v>42</v>
      </c>
      <c r="B209" s="35">
        <v>24118.18</v>
      </c>
      <c r="C209" s="36">
        <f t="shared" si="12"/>
        <v>38050.046676999998</v>
      </c>
      <c r="D209" s="35">
        <f t="shared" si="13"/>
        <v>456600.56012399995</v>
      </c>
    </row>
    <row r="210" spans="1:4" x14ac:dyDescent="0.35">
      <c r="A210" s="4">
        <v>43</v>
      </c>
      <c r="B210" s="35">
        <v>24654.17</v>
      </c>
      <c r="C210" s="36">
        <f t="shared" si="12"/>
        <v>38895.651300499994</v>
      </c>
      <c r="D210" s="35">
        <f t="shared" si="13"/>
        <v>466747.8156059999</v>
      </c>
    </row>
    <row r="211" spans="1:4" x14ac:dyDescent="0.35">
      <c r="A211" s="4">
        <v>44</v>
      </c>
      <c r="B211" s="35">
        <v>25205.03</v>
      </c>
      <c r="C211" s="36">
        <f t="shared" si="12"/>
        <v>39764.7155795</v>
      </c>
      <c r="D211" s="35">
        <f t="shared" si="13"/>
        <v>477176.586954</v>
      </c>
    </row>
    <row r="212" spans="1:4" x14ac:dyDescent="0.35">
      <c r="A212" s="4">
        <v>45</v>
      </c>
      <c r="B212" s="35">
        <v>25770.92</v>
      </c>
      <c r="C212" s="36">
        <f t="shared" si="12"/>
        <v>40657.491937999999</v>
      </c>
      <c r="D212" s="35">
        <f t="shared" si="13"/>
        <v>487889.90325600002</v>
      </c>
    </row>
    <row r="213" spans="1:4" x14ac:dyDescent="0.35">
      <c r="A213" s="4">
        <v>46</v>
      </c>
      <c r="B213" s="35">
        <v>26352.400000000001</v>
      </c>
      <c r="C213" s="36">
        <f t="shared" si="12"/>
        <v>41574.863860000005</v>
      </c>
      <c r="D213" s="35">
        <f t="shared" si="13"/>
        <v>498898.36632000003</v>
      </c>
    </row>
    <row r="214" spans="1:4" x14ac:dyDescent="0.35">
      <c r="A214" s="4">
        <v>47</v>
      </c>
      <c r="B214" s="35">
        <v>26821.51</v>
      </c>
      <c r="C214" s="36">
        <f t="shared" si="12"/>
        <v>42314.955251499996</v>
      </c>
      <c r="D214" s="35">
        <f t="shared" si="13"/>
        <v>507779.46301799995</v>
      </c>
    </row>
    <row r="215" spans="1:4" x14ac:dyDescent="0.35">
      <c r="A215" s="4">
        <v>48</v>
      </c>
      <c r="B215" s="35">
        <v>28054.39</v>
      </c>
      <c r="C215" s="36">
        <f t="shared" si="12"/>
        <v>44260.008383499997</v>
      </c>
      <c r="D215" s="35">
        <f t="shared" si="13"/>
        <v>531120.10060200002</v>
      </c>
    </row>
    <row r="216" spans="1:4" x14ac:dyDescent="0.35">
      <c r="A216" s="4">
        <v>49</v>
      </c>
      <c r="B216" s="35">
        <v>29937.17</v>
      </c>
      <c r="C216" s="36">
        <f t="shared" si="12"/>
        <v>47230.376250499998</v>
      </c>
      <c r="D216" s="35">
        <f t="shared" si="13"/>
        <v>566764.51500599994</v>
      </c>
    </row>
    <row r="217" spans="1:4" x14ac:dyDescent="0.35">
      <c r="A217" s="4">
        <v>50</v>
      </c>
      <c r="B217" s="35">
        <v>32026.99</v>
      </c>
      <c r="C217" s="36">
        <f t="shared" si="12"/>
        <v>50527.380773500001</v>
      </c>
      <c r="D217" s="35">
        <f t="shared" si="13"/>
        <v>606328.56928199995</v>
      </c>
    </row>
    <row r="218" spans="1:4" x14ac:dyDescent="0.35">
      <c r="A218" s="4">
        <v>51</v>
      </c>
      <c r="B218" s="35">
        <v>35376.15</v>
      </c>
      <c r="C218" s="36">
        <f t="shared" si="12"/>
        <v>55811.183047500002</v>
      </c>
      <c r="D218" s="35">
        <f t="shared" si="13"/>
        <v>669734.19657000003</v>
      </c>
    </row>
    <row r="219" spans="1:4" x14ac:dyDescent="0.35">
      <c r="A219" s="4">
        <v>52</v>
      </c>
      <c r="B219" s="35">
        <v>40253.68</v>
      </c>
      <c r="C219" s="36">
        <f t="shared" si="12"/>
        <v>63506.218251999999</v>
      </c>
      <c r="D219" s="35">
        <f t="shared" si="13"/>
        <v>762074.61902400001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2024-04-16T08:24:39Z</dcterms:modified>
</cp:coreProperties>
</file>